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K37" i="1" l="1"/>
  <c r="K5" i="1"/>
  <c r="M44" i="2"/>
  <c r="D44" i="2"/>
  <c r="Q43" i="2"/>
  <c r="K43" i="2"/>
  <c r="E43" i="2"/>
  <c r="Q42" i="2"/>
  <c r="E42" i="2"/>
  <c r="K42" i="2" s="1"/>
  <c r="Q41" i="2"/>
  <c r="K41" i="2"/>
  <c r="E41" i="2"/>
  <c r="Q40" i="2"/>
  <c r="E40" i="2"/>
  <c r="K40" i="2" s="1"/>
  <c r="Q39" i="2"/>
  <c r="K39" i="2"/>
  <c r="E39" i="2"/>
  <c r="Q38" i="2"/>
  <c r="E38" i="2"/>
  <c r="K38" i="2" s="1"/>
  <c r="Q37" i="2"/>
  <c r="K37" i="2"/>
  <c r="E37" i="2"/>
  <c r="Q36" i="2"/>
  <c r="E36" i="2"/>
  <c r="K36" i="2" s="1"/>
  <c r="Q35" i="2"/>
  <c r="K35" i="2"/>
  <c r="E35" i="2"/>
  <c r="Q34" i="2"/>
  <c r="Q44" i="2" s="1"/>
  <c r="E34" i="2"/>
  <c r="K34" i="2" s="1"/>
  <c r="M29" i="2"/>
  <c r="D29" i="2"/>
  <c r="Q28" i="2"/>
  <c r="K28" i="2"/>
  <c r="E28" i="2"/>
  <c r="Q27" i="2"/>
  <c r="E27" i="2"/>
  <c r="K27" i="2" s="1"/>
  <c r="Q26" i="2"/>
  <c r="K26" i="2"/>
  <c r="E26" i="2"/>
  <c r="Q25" i="2"/>
  <c r="E25" i="2"/>
  <c r="K25" i="2" s="1"/>
  <c r="Q24" i="2"/>
  <c r="K24" i="2"/>
  <c r="E24" i="2"/>
  <c r="Q23" i="2"/>
  <c r="E23" i="2"/>
  <c r="K23" i="2" s="1"/>
  <c r="Q22" i="2"/>
  <c r="K22" i="2"/>
  <c r="E22" i="2"/>
  <c r="Q21" i="2"/>
  <c r="E21" i="2"/>
  <c r="K21" i="2" s="1"/>
  <c r="Q20" i="2"/>
  <c r="K20" i="2"/>
  <c r="E20" i="2"/>
  <c r="Q19" i="2"/>
  <c r="E19" i="2"/>
  <c r="K19" i="2" s="1"/>
  <c r="Q18" i="2"/>
  <c r="K18" i="2"/>
  <c r="E18" i="2"/>
  <c r="Q17" i="2"/>
  <c r="Q29" i="2" s="1"/>
  <c r="E17" i="2"/>
  <c r="K17" i="2" s="1"/>
  <c r="M12" i="2"/>
  <c r="D12" i="2"/>
  <c r="Q11" i="2"/>
  <c r="K11" i="2"/>
  <c r="E11" i="2"/>
  <c r="Q10" i="2"/>
  <c r="E10" i="2"/>
  <c r="K10" i="2" s="1"/>
  <c r="Q9" i="2"/>
  <c r="K9" i="2"/>
  <c r="E9" i="2"/>
  <c r="Q8" i="2"/>
  <c r="E8" i="2"/>
  <c r="K8" i="2" s="1"/>
  <c r="Q7" i="2"/>
  <c r="K7" i="2"/>
  <c r="E7" i="2"/>
  <c r="Q6" i="2"/>
  <c r="E6" i="2"/>
  <c r="K6" i="2" s="1"/>
  <c r="Q5" i="2"/>
  <c r="Q12" i="2" s="1"/>
  <c r="K5" i="2"/>
  <c r="K12" i="2" s="1"/>
  <c r="E5" i="2"/>
  <c r="M36" i="1"/>
  <c r="D36" i="1"/>
  <c r="Q35" i="1"/>
  <c r="E35" i="1"/>
  <c r="K35" i="1" s="1"/>
  <c r="Q34" i="1"/>
  <c r="K34" i="1"/>
  <c r="E34" i="1"/>
  <c r="Q33" i="1"/>
  <c r="E33" i="1"/>
  <c r="K33" i="1" s="1"/>
  <c r="Q32" i="1"/>
  <c r="K32" i="1"/>
  <c r="E32" i="1"/>
  <c r="Q31" i="1"/>
  <c r="E31" i="1"/>
  <c r="K31" i="1" s="1"/>
  <c r="Q30" i="1"/>
  <c r="K30" i="1"/>
  <c r="E30" i="1"/>
  <c r="Q29" i="1"/>
  <c r="Q36" i="1" s="1"/>
  <c r="E29" i="1"/>
  <c r="K29" i="1" s="1"/>
  <c r="K36" i="1" s="1"/>
  <c r="M24" i="1"/>
  <c r="D24" i="1"/>
  <c r="Q23" i="1"/>
  <c r="K23" i="1"/>
  <c r="E23" i="1"/>
  <c r="Q22" i="1"/>
  <c r="E22" i="1"/>
  <c r="K22" i="1" s="1"/>
  <c r="Q21" i="1"/>
  <c r="K21" i="1"/>
  <c r="E21" i="1"/>
  <c r="Q20" i="1"/>
  <c r="E20" i="1"/>
  <c r="K20" i="1" s="1"/>
  <c r="Q19" i="1"/>
  <c r="K19" i="1"/>
  <c r="E19" i="1"/>
  <c r="Q18" i="1"/>
  <c r="Q24" i="1" s="1"/>
  <c r="E18" i="1"/>
  <c r="K18" i="1" s="1"/>
  <c r="Q17" i="1"/>
  <c r="K17" i="1"/>
  <c r="E17" i="1"/>
  <c r="M12" i="1"/>
  <c r="D12" i="1"/>
  <c r="Q11" i="1"/>
  <c r="E11" i="1"/>
  <c r="K11" i="1" s="1"/>
  <c r="Q10" i="1"/>
  <c r="K10" i="1"/>
  <c r="E10" i="1"/>
  <c r="Q9" i="1"/>
  <c r="E9" i="1"/>
  <c r="K9" i="1" s="1"/>
  <c r="Q8" i="1"/>
  <c r="K8" i="1"/>
  <c r="E8" i="1"/>
  <c r="Q7" i="1"/>
  <c r="E7" i="1"/>
  <c r="K7" i="1" s="1"/>
  <c r="Q6" i="1"/>
  <c r="K6" i="1"/>
  <c r="E6" i="1"/>
  <c r="Q5" i="1"/>
  <c r="Q12" i="1" s="1"/>
  <c r="E5" i="1"/>
  <c r="K29" i="2" l="1"/>
  <c r="K44" i="2"/>
  <c r="K12" i="1"/>
  <c r="K24" i="1"/>
</calcChain>
</file>

<file path=xl/sharedStrings.xml><?xml version="1.0" encoding="utf-8"?>
<sst xmlns="http://schemas.openxmlformats.org/spreadsheetml/2006/main" count="204" uniqueCount="68">
  <si>
    <t>J,ADOIE-PACKING LIST</t>
  </si>
  <si>
    <t>STYLE NO</t>
  </si>
  <si>
    <t>COL</t>
  </si>
  <si>
    <t>CTN NO</t>
  </si>
  <si>
    <t>CTNS</t>
  </si>
  <si>
    <t>PCS/CTN</t>
  </si>
  <si>
    <t>SIZE</t>
  </si>
  <si>
    <t>QTY</t>
  </si>
  <si>
    <t>N.W</t>
  </si>
  <si>
    <t>G.W</t>
  </si>
  <si>
    <t>CTN SIZE</t>
  </si>
  <si>
    <t>CBM</t>
  </si>
  <si>
    <t>8#</t>
  </si>
  <si>
    <t>10#</t>
  </si>
  <si>
    <t>12#</t>
  </si>
  <si>
    <t>14#</t>
  </si>
  <si>
    <t>16#</t>
  </si>
  <si>
    <t>L</t>
  </si>
  <si>
    <t>W</t>
  </si>
  <si>
    <t>H</t>
  </si>
  <si>
    <t>CHESHIRE     E630053</t>
  </si>
  <si>
    <t>BLACK      黑色</t>
  </si>
  <si>
    <t>1-5</t>
  </si>
  <si>
    <t>6-14</t>
  </si>
  <si>
    <t>15-24</t>
  </si>
  <si>
    <t>25-32</t>
  </si>
  <si>
    <t>33-38</t>
  </si>
  <si>
    <t>39</t>
  </si>
  <si>
    <t>40</t>
  </si>
  <si>
    <t xml:space="preserve">TOTAL </t>
  </si>
  <si>
    <t>GSM</t>
  </si>
  <si>
    <t>CHESHIRE     E630055</t>
  </si>
  <si>
    <t>GREEN  草绿</t>
  </si>
  <si>
    <t>1-4</t>
  </si>
  <si>
    <t>5-12</t>
  </si>
  <si>
    <t>13-20</t>
  </si>
  <si>
    <t>21-27</t>
  </si>
  <si>
    <t>28-32</t>
  </si>
  <si>
    <t>33</t>
  </si>
  <si>
    <t>34</t>
  </si>
  <si>
    <t>CHESHIRE     E630054</t>
  </si>
  <si>
    <t>PINK      粉红</t>
  </si>
  <si>
    <t>1-2</t>
  </si>
  <si>
    <t>3-6</t>
  </si>
  <si>
    <t>7-11</t>
  </si>
  <si>
    <t>12-15</t>
  </si>
  <si>
    <t>16-18</t>
  </si>
  <si>
    <t>19</t>
  </si>
  <si>
    <t>20</t>
  </si>
  <si>
    <t>1.吊卡背面贴不干胶</t>
  </si>
  <si>
    <t>2.用黑色的珠链挂在拉头上</t>
  </si>
  <si>
    <t>3.一张拷贝纸</t>
  </si>
  <si>
    <t>4.胶袋右下角贴一张不干胶</t>
  </si>
  <si>
    <t>1-3</t>
  </si>
  <si>
    <t>4</t>
  </si>
  <si>
    <t>5-11</t>
  </si>
  <si>
    <t>12</t>
  </si>
  <si>
    <t>13-17</t>
  </si>
  <si>
    <t>18-20</t>
  </si>
  <si>
    <t>21-23</t>
  </si>
  <si>
    <t>24-27</t>
  </si>
  <si>
    <t>28-30</t>
  </si>
  <si>
    <t>31-32</t>
  </si>
  <si>
    <t>1</t>
  </si>
  <si>
    <t>2</t>
  </si>
  <si>
    <t>7-8</t>
  </si>
  <si>
    <t>9-11</t>
  </si>
  <si>
    <t>13-15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</si>
</sst>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_ "/>
  </numFmts>
  <fonts count="3">
    <font>
      <sz val="11"/>
      <color theme="1"/>
      <name val="Calibri"/>
      <charset val="134"/>
      <scheme val="minor"/>
    </font>
    <font>
      <sz val="12"/>
      <name val="宋体"/>
      <charset val="134"/>
    </font>
    <font>
      <sz val="20"/>
      <name val="Arial Black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36</xdr:row>
      <xdr:rowOff>161925</xdr:rowOff>
    </xdr:from>
    <xdr:to>
      <xdr:col>6</xdr:col>
      <xdr:colOff>424815</xdr:colOff>
      <xdr:row>51</xdr:row>
      <xdr:rowOff>83820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7631430"/>
          <a:ext cx="4101465" cy="24936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44</xdr:row>
      <xdr:rowOff>161925</xdr:rowOff>
    </xdr:from>
    <xdr:to>
      <xdr:col>6</xdr:col>
      <xdr:colOff>424815</xdr:colOff>
      <xdr:row>59</xdr:row>
      <xdr:rowOff>83820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231630"/>
          <a:ext cx="4101465" cy="2493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workbookViewId="0">
      <selection activeCell="AB12" sqref="AB12"/>
    </sheetView>
  </sheetViews>
  <sheetFormatPr defaultColWidth="9" defaultRowHeight="15"/>
  <cols>
    <col min="1" max="1" width="13" style="2" customWidth="1"/>
    <col min="2" max="2" width="8.28515625" style="2" customWidth="1"/>
    <col min="3" max="3" width="9" style="2"/>
    <col min="4" max="4" width="6" style="2" customWidth="1"/>
    <col min="5" max="5" width="9" style="2"/>
    <col min="6" max="10" width="6.140625" style="2" customWidth="1"/>
    <col min="11" max="11" width="9" style="2"/>
    <col min="12" max="13" width="6.28515625" style="2" customWidth="1"/>
    <col min="14" max="16" width="5.7109375" style="2" customWidth="1"/>
    <col min="17" max="17" width="7.5703125" style="2" customWidth="1"/>
    <col min="18" max="16384" width="9" style="2"/>
  </cols>
  <sheetData>
    <row r="1" spans="1:17" s="1" customFormat="1" ht="39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1" customFormat="1" ht="6.9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1" customFormat="1" ht="14.25">
      <c r="A3" s="14" t="s">
        <v>1</v>
      </c>
      <c r="B3" s="14" t="s">
        <v>2</v>
      </c>
      <c r="C3" s="14" t="s">
        <v>3</v>
      </c>
      <c r="D3" s="14" t="s">
        <v>4</v>
      </c>
      <c r="E3" s="16" t="s">
        <v>5</v>
      </c>
      <c r="F3" s="14" t="s">
        <v>6</v>
      </c>
      <c r="G3" s="14"/>
      <c r="H3" s="14"/>
      <c r="I3" s="14"/>
      <c r="J3" s="14"/>
      <c r="K3" s="16" t="s">
        <v>7</v>
      </c>
      <c r="L3" s="14" t="s">
        <v>8</v>
      </c>
      <c r="M3" s="14" t="s">
        <v>9</v>
      </c>
      <c r="N3" s="14" t="s">
        <v>10</v>
      </c>
      <c r="O3" s="14"/>
      <c r="P3" s="14"/>
      <c r="Q3" s="16" t="s">
        <v>11</v>
      </c>
    </row>
    <row r="4" spans="1:17" s="1" customFormat="1" ht="14.25">
      <c r="A4" s="14"/>
      <c r="B4" s="14"/>
      <c r="C4" s="14"/>
      <c r="D4" s="14"/>
      <c r="E4" s="16"/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16"/>
      <c r="L4" s="14"/>
      <c r="M4" s="14"/>
      <c r="N4" s="4" t="s">
        <v>17</v>
      </c>
      <c r="O4" s="4" t="s">
        <v>18</v>
      </c>
      <c r="P4" s="4" t="s">
        <v>19</v>
      </c>
      <c r="Q4" s="16"/>
    </row>
    <row r="5" spans="1:17" s="1" customFormat="1" ht="17.100000000000001" customHeight="1">
      <c r="A5" s="16" t="s">
        <v>20</v>
      </c>
      <c r="B5" s="17" t="s">
        <v>21</v>
      </c>
      <c r="C5" s="7" t="s">
        <v>22</v>
      </c>
      <c r="D5" s="8">
        <v>5</v>
      </c>
      <c r="E5" s="4">
        <f t="shared" ref="E5:E11" si="0">SUM(F5:J5)</f>
        <v>25</v>
      </c>
      <c r="F5" s="4">
        <v>25</v>
      </c>
      <c r="G5" s="4"/>
      <c r="H5" s="4"/>
      <c r="I5" s="4"/>
      <c r="J5" s="4"/>
      <c r="K5" s="7">
        <f t="shared" ref="K5:K11" si="1">D5*E5</f>
        <v>125</v>
      </c>
      <c r="L5" s="4"/>
      <c r="M5" s="4">
        <v>22.75</v>
      </c>
      <c r="N5" s="4">
        <v>68</v>
      </c>
      <c r="O5" s="4">
        <v>55</v>
      </c>
      <c r="P5" s="4">
        <v>50</v>
      </c>
      <c r="Q5" s="12">
        <f t="shared" ref="Q5:Q11" si="2">D5*N5*O5*P5/1000000</f>
        <v>0.93500000000000005</v>
      </c>
    </row>
    <row r="6" spans="1:17" s="1" customFormat="1" ht="17.100000000000001" customHeight="1">
      <c r="A6" s="16"/>
      <c r="B6" s="18"/>
      <c r="C6" s="7" t="s">
        <v>23</v>
      </c>
      <c r="D6" s="8">
        <v>9</v>
      </c>
      <c r="E6" s="4">
        <f t="shared" si="0"/>
        <v>25</v>
      </c>
      <c r="F6" s="4"/>
      <c r="G6" s="4">
        <v>25</v>
      </c>
      <c r="H6" s="4"/>
      <c r="I6" s="4"/>
      <c r="J6" s="4"/>
      <c r="K6" s="7">
        <f t="shared" si="1"/>
        <v>225</v>
      </c>
      <c r="L6" s="4"/>
      <c r="M6" s="4">
        <v>22.75</v>
      </c>
      <c r="N6" s="4">
        <v>68</v>
      </c>
      <c r="O6" s="4">
        <v>55</v>
      </c>
      <c r="P6" s="4">
        <v>50</v>
      </c>
      <c r="Q6" s="12">
        <f t="shared" si="2"/>
        <v>1.6830000000000001</v>
      </c>
    </row>
    <row r="7" spans="1:17" s="1" customFormat="1" ht="17.100000000000001" customHeight="1">
      <c r="A7" s="16"/>
      <c r="B7" s="18"/>
      <c r="C7" s="7" t="s">
        <v>24</v>
      </c>
      <c r="D7" s="8">
        <v>10</v>
      </c>
      <c r="E7" s="4">
        <f t="shared" si="0"/>
        <v>25</v>
      </c>
      <c r="F7" s="4"/>
      <c r="G7" s="4"/>
      <c r="H7" s="4">
        <v>25</v>
      </c>
      <c r="I7" s="4"/>
      <c r="J7" s="4"/>
      <c r="K7" s="7">
        <f t="shared" si="1"/>
        <v>250</v>
      </c>
      <c r="L7" s="4"/>
      <c r="M7" s="4">
        <v>22.75</v>
      </c>
      <c r="N7" s="4">
        <v>68</v>
      </c>
      <c r="O7" s="4">
        <v>55</v>
      </c>
      <c r="P7" s="4">
        <v>50</v>
      </c>
      <c r="Q7" s="12">
        <f t="shared" si="2"/>
        <v>1.87</v>
      </c>
    </row>
    <row r="8" spans="1:17" s="1" customFormat="1" ht="17.100000000000001" customHeight="1">
      <c r="A8" s="16"/>
      <c r="B8" s="18"/>
      <c r="C8" s="7" t="s">
        <v>25</v>
      </c>
      <c r="D8" s="8">
        <v>8</v>
      </c>
      <c r="E8" s="4">
        <f t="shared" si="0"/>
        <v>25</v>
      </c>
      <c r="F8" s="4"/>
      <c r="G8" s="4"/>
      <c r="H8" s="4"/>
      <c r="I8" s="4">
        <v>25</v>
      </c>
      <c r="J8" s="4"/>
      <c r="K8" s="7">
        <f t="shared" si="1"/>
        <v>200</v>
      </c>
      <c r="L8" s="4"/>
      <c r="M8" s="4">
        <v>22.75</v>
      </c>
      <c r="N8" s="4">
        <v>68</v>
      </c>
      <c r="O8" s="4">
        <v>55</v>
      </c>
      <c r="P8" s="4">
        <v>50</v>
      </c>
      <c r="Q8" s="12">
        <f t="shared" si="2"/>
        <v>1.496</v>
      </c>
    </row>
    <row r="9" spans="1:17" s="1" customFormat="1" ht="17.100000000000001" customHeight="1">
      <c r="A9" s="16"/>
      <c r="B9" s="18"/>
      <c r="C9" s="7" t="s">
        <v>26</v>
      </c>
      <c r="D9" s="8">
        <v>6</v>
      </c>
      <c r="E9" s="4">
        <f t="shared" si="0"/>
        <v>25</v>
      </c>
      <c r="F9" s="4"/>
      <c r="G9" s="4"/>
      <c r="H9" s="4"/>
      <c r="I9" s="4"/>
      <c r="J9" s="4">
        <v>25</v>
      </c>
      <c r="K9" s="7">
        <f t="shared" si="1"/>
        <v>150</v>
      </c>
      <c r="L9" s="4"/>
      <c r="M9" s="4">
        <v>22.75</v>
      </c>
      <c r="N9" s="4">
        <v>68</v>
      </c>
      <c r="O9" s="4">
        <v>55</v>
      </c>
      <c r="P9" s="4">
        <v>50</v>
      </c>
      <c r="Q9" s="12">
        <f t="shared" si="2"/>
        <v>1.1220000000000001</v>
      </c>
    </row>
    <row r="10" spans="1:17" s="1" customFormat="1" ht="17.100000000000001" customHeight="1">
      <c r="A10" s="16"/>
      <c r="B10" s="18"/>
      <c r="C10" s="7" t="s">
        <v>27</v>
      </c>
      <c r="D10" s="8">
        <v>1</v>
      </c>
      <c r="E10" s="4">
        <f t="shared" si="0"/>
        <v>22</v>
      </c>
      <c r="F10" s="4">
        <v>4</v>
      </c>
      <c r="G10" s="4"/>
      <c r="H10" s="4">
        <v>10</v>
      </c>
      <c r="I10" s="4">
        <v>8</v>
      </c>
      <c r="J10" s="4"/>
      <c r="K10" s="7">
        <f t="shared" si="1"/>
        <v>22</v>
      </c>
      <c r="L10" s="4"/>
      <c r="M10" s="4">
        <v>22.75</v>
      </c>
      <c r="N10" s="4">
        <v>68</v>
      </c>
      <c r="O10" s="4">
        <v>55</v>
      </c>
      <c r="P10" s="4">
        <v>50</v>
      </c>
      <c r="Q10" s="12">
        <f t="shared" si="2"/>
        <v>0.187</v>
      </c>
    </row>
    <row r="11" spans="1:17" s="1" customFormat="1" ht="17.100000000000001" customHeight="1">
      <c r="A11" s="16"/>
      <c r="B11" s="18"/>
      <c r="C11" s="7" t="s">
        <v>28</v>
      </c>
      <c r="D11" s="8">
        <v>1</v>
      </c>
      <c r="E11" s="4">
        <f t="shared" si="0"/>
        <v>24</v>
      </c>
      <c r="F11" s="4"/>
      <c r="G11" s="4">
        <v>14</v>
      </c>
      <c r="H11" s="4"/>
      <c r="I11" s="4"/>
      <c r="J11" s="4">
        <v>10</v>
      </c>
      <c r="K11" s="7">
        <f t="shared" si="1"/>
        <v>24</v>
      </c>
      <c r="L11" s="4"/>
      <c r="M11" s="4">
        <v>22.75</v>
      </c>
      <c r="N11" s="4">
        <v>68</v>
      </c>
      <c r="O11" s="4">
        <v>55</v>
      </c>
      <c r="P11" s="4">
        <v>50</v>
      </c>
      <c r="Q11" s="12">
        <f t="shared" si="2"/>
        <v>0.187</v>
      </c>
    </row>
    <row r="12" spans="1:17" s="1" customFormat="1" ht="21.95" customHeight="1">
      <c r="A12" s="15" t="s">
        <v>29</v>
      </c>
      <c r="B12" s="15"/>
      <c r="C12" s="15"/>
      <c r="D12" s="10">
        <f>SUM(D5:D11)</f>
        <v>40</v>
      </c>
      <c r="E12" s="11" t="s">
        <v>4</v>
      </c>
      <c r="F12" s="9"/>
      <c r="G12" s="9"/>
      <c r="H12" s="9"/>
      <c r="I12" s="9"/>
      <c r="J12" s="9"/>
      <c r="K12" s="10">
        <f>SUM(K5:K11)</f>
        <v>996</v>
      </c>
      <c r="L12" s="9"/>
      <c r="M12" s="4">
        <f>SUMPRODUCT(D5:D11,M5:M11)</f>
        <v>910</v>
      </c>
      <c r="N12" s="9" t="s">
        <v>30</v>
      </c>
      <c r="O12" s="9"/>
      <c r="P12" s="9"/>
      <c r="Q12" s="12">
        <f>SUM(Q5:Q11)</f>
        <v>7.48</v>
      </c>
    </row>
    <row r="15" spans="1:17">
      <c r="A15" s="14" t="s">
        <v>1</v>
      </c>
      <c r="B15" s="14" t="s">
        <v>2</v>
      </c>
      <c r="C15" s="14" t="s">
        <v>3</v>
      </c>
      <c r="D15" s="14" t="s">
        <v>4</v>
      </c>
      <c r="E15" s="16" t="s">
        <v>5</v>
      </c>
      <c r="F15" s="14" t="s">
        <v>6</v>
      </c>
      <c r="G15" s="14"/>
      <c r="H15" s="14"/>
      <c r="I15" s="14"/>
      <c r="J15" s="14"/>
      <c r="K15" s="16" t="s">
        <v>7</v>
      </c>
      <c r="L15" s="14" t="s">
        <v>8</v>
      </c>
      <c r="M15" s="14" t="s">
        <v>9</v>
      </c>
      <c r="N15" s="14" t="s">
        <v>10</v>
      </c>
      <c r="O15" s="14"/>
      <c r="P15" s="14"/>
      <c r="Q15" s="16" t="s">
        <v>11</v>
      </c>
    </row>
    <row r="16" spans="1:17">
      <c r="A16" s="14"/>
      <c r="B16" s="14"/>
      <c r="C16" s="14"/>
      <c r="D16" s="14"/>
      <c r="E16" s="16"/>
      <c r="F16" s="4" t="s">
        <v>12</v>
      </c>
      <c r="G16" s="4" t="s">
        <v>13</v>
      </c>
      <c r="H16" s="4" t="s">
        <v>14</v>
      </c>
      <c r="I16" s="4" t="s">
        <v>15</v>
      </c>
      <c r="J16" s="4" t="s">
        <v>16</v>
      </c>
      <c r="K16" s="16"/>
      <c r="L16" s="14"/>
      <c r="M16" s="14"/>
      <c r="N16" s="4" t="s">
        <v>17</v>
      </c>
      <c r="O16" s="4" t="s">
        <v>18</v>
      </c>
      <c r="P16" s="4" t="s">
        <v>19</v>
      </c>
      <c r="Q16" s="16"/>
    </row>
    <row r="17" spans="1:17">
      <c r="A17" s="16" t="s">
        <v>31</v>
      </c>
      <c r="B17" s="17" t="s">
        <v>32</v>
      </c>
      <c r="C17" s="7" t="s">
        <v>33</v>
      </c>
      <c r="D17" s="8">
        <v>4</v>
      </c>
      <c r="E17" s="4">
        <f t="shared" ref="E17:E23" si="3">SUM(F17:J17)</f>
        <v>25</v>
      </c>
      <c r="F17" s="4">
        <v>25</v>
      </c>
      <c r="G17" s="4"/>
      <c r="H17" s="4"/>
      <c r="I17" s="4"/>
      <c r="J17" s="4"/>
      <c r="K17" s="7">
        <f t="shared" ref="K17:K23" si="4">D17*E17</f>
        <v>100</v>
      </c>
      <c r="L17" s="4"/>
      <c r="M17" s="4">
        <v>22.75</v>
      </c>
      <c r="N17" s="4">
        <v>68</v>
      </c>
      <c r="O17" s="4">
        <v>55</v>
      </c>
      <c r="P17" s="4">
        <v>50</v>
      </c>
      <c r="Q17" s="12">
        <f t="shared" ref="Q17:Q23" si="5">D17*N17*O17*P17/1000000</f>
        <v>0.748</v>
      </c>
    </row>
    <row r="18" spans="1:17">
      <c r="A18" s="16"/>
      <c r="B18" s="18"/>
      <c r="C18" s="7" t="s">
        <v>34</v>
      </c>
      <c r="D18" s="8">
        <v>8</v>
      </c>
      <c r="E18" s="4">
        <f t="shared" si="3"/>
        <v>25</v>
      </c>
      <c r="F18" s="4"/>
      <c r="G18" s="4">
        <v>25</v>
      </c>
      <c r="H18" s="4"/>
      <c r="I18" s="4"/>
      <c r="J18" s="4"/>
      <c r="K18" s="7">
        <f t="shared" si="4"/>
        <v>200</v>
      </c>
      <c r="L18" s="4"/>
      <c r="M18" s="4">
        <v>22.75</v>
      </c>
      <c r="N18" s="4">
        <v>68</v>
      </c>
      <c r="O18" s="4">
        <v>55</v>
      </c>
      <c r="P18" s="4">
        <v>50</v>
      </c>
      <c r="Q18" s="12">
        <f t="shared" si="5"/>
        <v>1.496</v>
      </c>
    </row>
    <row r="19" spans="1:17">
      <c r="A19" s="16"/>
      <c r="B19" s="18"/>
      <c r="C19" s="7" t="s">
        <v>35</v>
      </c>
      <c r="D19" s="8">
        <v>8</v>
      </c>
      <c r="E19" s="4">
        <f t="shared" si="3"/>
        <v>25</v>
      </c>
      <c r="F19" s="4"/>
      <c r="G19" s="4"/>
      <c r="H19" s="4">
        <v>25</v>
      </c>
      <c r="I19" s="4"/>
      <c r="J19" s="4"/>
      <c r="K19" s="7">
        <f t="shared" si="4"/>
        <v>200</v>
      </c>
      <c r="L19" s="4"/>
      <c r="M19" s="4">
        <v>22.75</v>
      </c>
      <c r="N19" s="4">
        <v>68</v>
      </c>
      <c r="O19" s="4">
        <v>55</v>
      </c>
      <c r="P19" s="4">
        <v>50</v>
      </c>
      <c r="Q19" s="12">
        <f t="shared" si="5"/>
        <v>1.496</v>
      </c>
    </row>
    <row r="20" spans="1:17">
      <c r="A20" s="16"/>
      <c r="B20" s="18"/>
      <c r="C20" s="7" t="s">
        <v>36</v>
      </c>
      <c r="D20" s="8">
        <v>7</v>
      </c>
      <c r="E20" s="4">
        <f t="shared" si="3"/>
        <v>25</v>
      </c>
      <c r="F20" s="4"/>
      <c r="G20" s="4"/>
      <c r="H20" s="4"/>
      <c r="I20" s="4">
        <v>25</v>
      </c>
      <c r="J20" s="4"/>
      <c r="K20" s="7">
        <f t="shared" si="4"/>
        <v>175</v>
      </c>
      <c r="L20" s="4"/>
      <c r="M20" s="4">
        <v>22.75</v>
      </c>
      <c r="N20" s="4">
        <v>68</v>
      </c>
      <c r="O20" s="4">
        <v>55</v>
      </c>
      <c r="P20" s="4">
        <v>50</v>
      </c>
      <c r="Q20" s="12">
        <f t="shared" si="5"/>
        <v>1.3089999999999999</v>
      </c>
    </row>
    <row r="21" spans="1:17">
      <c r="A21" s="16"/>
      <c r="B21" s="18"/>
      <c r="C21" s="7" t="s">
        <v>37</v>
      </c>
      <c r="D21" s="8">
        <v>5</v>
      </c>
      <c r="E21" s="4">
        <f t="shared" si="3"/>
        <v>25</v>
      </c>
      <c r="F21" s="4"/>
      <c r="G21" s="4"/>
      <c r="H21" s="4"/>
      <c r="I21" s="4"/>
      <c r="J21" s="4">
        <v>25</v>
      </c>
      <c r="K21" s="7">
        <f t="shared" si="4"/>
        <v>125</v>
      </c>
      <c r="L21" s="4"/>
      <c r="M21" s="4">
        <v>22.75</v>
      </c>
      <c r="N21" s="4">
        <v>68</v>
      </c>
      <c r="O21" s="4">
        <v>55</v>
      </c>
      <c r="P21" s="4">
        <v>50</v>
      </c>
      <c r="Q21" s="12">
        <f t="shared" si="5"/>
        <v>0.93500000000000005</v>
      </c>
    </row>
    <row r="22" spans="1:17">
      <c r="A22" s="16"/>
      <c r="B22" s="18"/>
      <c r="C22" s="7" t="s">
        <v>38</v>
      </c>
      <c r="D22" s="8">
        <v>1</v>
      </c>
      <c r="E22" s="4">
        <f t="shared" si="3"/>
        <v>20</v>
      </c>
      <c r="F22" s="4">
        <v>9</v>
      </c>
      <c r="G22" s="4">
        <v>2</v>
      </c>
      <c r="H22" s="4"/>
      <c r="I22" s="4"/>
      <c r="J22" s="4">
        <v>9</v>
      </c>
      <c r="K22" s="7">
        <f t="shared" si="4"/>
        <v>20</v>
      </c>
      <c r="L22" s="4"/>
      <c r="M22" s="4">
        <v>22.75</v>
      </c>
      <c r="N22" s="4">
        <v>68</v>
      </c>
      <c r="O22" s="4">
        <v>55</v>
      </c>
      <c r="P22" s="4">
        <v>50</v>
      </c>
      <c r="Q22" s="12">
        <f t="shared" si="5"/>
        <v>0.187</v>
      </c>
    </row>
    <row r="23" spans="1:17">
      <c r="A23" s="16"/>
      <c r="B23" s="18"/>
      <c r="C23" s="7" t="s">
        <v>39</v>
      </c>
      <c r="D23" s="8">
        <v>1</v>
      </c>
      <c r="E23" s="4">
        <f t="shared" si="3"/>
        <v>18</v>
      </c>
      <c r="F23" s="4"/>
      <c r="G23" s="4"/>
      <c r="H23" s="4">
        <v>18</v>
      </c>
      <c r="I23" s="4"/>
      <c r="J23" s="4"/>
      <c r="K23" s="7">
        <f t="shared" si="4"/>
        <v>18</v>
      </c>
      <c r="L23" s="4"/>
      <c r="M23" s="4">
        <v>22.75</v>
      </c>
      <c r="N23" s="4">
        <v>68</v>
      </c>
      <c r="O23" s="4">
        <v>55</v>
      </c>
      <c r="P23" s="4">
        <v>50</v>
      </c>
      <c r="Q23" s="12">
        <f t="shared" si="5"/>
        <v>0.187</v>
      </c>
    </row>
    <row r="24" spans="1:17">
      <c r="A24" s="15" t="s">
        <v>29</v>
      </c>
      <c r="B24" s="15"/>
      <c r="C24" s="15"/>
      <c r="D24" s="10">
        <f>SUM(D17:D23)</f>
        <v>34</v>
      </c>
      <c r="E24" s="11" t="s">
        <v>4</v>
      </c>
      <c r="F24" s="9"/>
      <c r="G24" s="9"/>
      <c r="H24" s="9"/>
      <c r="I24" s="9"/>
      <c r="J24" s="9"/>
      <c r="K24" s="10">
        <f>SUM(K17:K23)</f>
        <v>838</v>
      </c>
      <c r="L24" s="9"/>
      <c r="M24" s="4">
        <f>SUMPRODUCT(D17:D23,M17:M23)</f>
        <v>773.5</v>
      </c>
      <c r="N24" s="9" t="s">
        <v>30</v>
      </c>
      <c r="O24" s="9"/>
      <c r="P24" s="9"/>
      <c r="Q24" s="12">
        <f>SUM(Q17:Q23)</f>
        <v>6.3580000000000005</v>
      </c>
    </row>
    <row r="27" spans="1:17">
      <c r="A27" s="14" t="s">
        <v>1</v>
      </c>
      <c r="B27" s="14" t="s">
        <v>2</v>
      </c>
      <c r="C27" s="14" t="s">
        <v>3</v>
      </c>
      <c r="D27" s="14" t="s">
        <v>4</v>
      </c>
      <c r="E27" s="16" t="s">
        <v>5</v>
      </c>
      <c r="F27" s="14" t="s">
        <v>6</v>
      </c>
      <c r="G27" s="14"/>
      <c r="H27" s="14"/>
      <c r="I27" s="14"/>
      <c r="J27" s="14"/>
      <c r="K27" s="16" t="s">
        <v>7</v>
      </c>
      <c r="L27" s="14" t="s">
        <v>8</v>
      </c>
      <c r="M27" s="14" t="s">
        <v>9</v>
      </c>
      <c r="N27" s="14" t="s">
        <v>10</v>
      </c>
      <c r="O27" s="14"/>
      <c r="P27" s="14"/>
      <c r="Q27" s="16" t="s">
        <v>11</v>
      </c>
    </row>
    <row r="28" spans="1:17">
      <c r="A28" s="14"/>
      <c r="B28" s="14"/>
      <c r="C28" s="14"/>
      <c r="D28" s="14"/>
      <c r="E28" s="16"/>
      <c r="F28" s="4" t="s">
        <v>12</v>
      </c>
      <c r="G28" s="4" t="s">
        <v>13</v>
      </c>
      <c r="H28" s="4" t="s">
        <v>14</v>
      </c>
      <c r="I28" s="4" t="s">
        <v>15</v>
      </c>
      <c r="J28" s="4" t="s">
        <v>16</v>
      </c>
      <c r="K28" s="16"/>
      <c r="L28" s="14"/>
      <c r="M28" s="14"/>
      <c r="N28" s="4" t="s">
        <v>17</v>
      </c>
      <c r="O28" s="4" t="s">
        <v>18</v>
      </c>
      <c r="P28" s="4" t="s">
        <v>19</v>
      </c>
      <c r="Q28" s="16"/>
    </row>
    <row r="29" spans="1:17">
      <c r="A29" s="16" t="s">
        <v>40</v>
      </c>
      <c r="B29" s="17" t="s">
        <v>41</v>
      </c>
      <c r="C29" s="7" t="s">
        <v>42</v>
      </c>
      <c r="D29" s="8">
        <v>2</v>
      </c>
      <c r="E29" s="4">
        <f t="shared" ref="E29:E35" si="6">SUM(F29:J29)</f>
        <v>25</v>
      </c>
      <c r="F29" s="4">
        <v>25</v>
      </c>
      <c r="G29" s="4"/>
      <c r="H29" s="4"/>
      <c r="I29" s="4"/>
      <c r="J29" s="4"/>
      <c r="K29" s="7">
        <f t="shared" ref="K29:K35" si="7">D29*E29</f>
        <v>50</v>
      </c>
      <c r="L29" s="4"/>
      <c r="M29" s="4">
        <v>22.75</v>
      </c>
      <c r="N29" s="4">
        <v>68</v>
      </c>
      <c r="O29" s="4">
        <v>55</v>
      </c>
      <c r="P29" s="4">
        <v>50</v>
      </c>
      <c r="Q29" s="12">
        <f t="shared" ref="Q29:Q35" si="8">D29*N29*O29*P29/1000000</f>
        <v>0.374</v>
      </c>
    </row>
    <row r="30" spans="1:17">
      <c r="A30" s="16"/>
      <c r="B30" s="18"/>
      <c r="C30" s="7" t="s">
        <v>43</v>
      </c>
      <c r="D30" s="8">
        <v>4</v>
      </c>
      <c r="E30" s="4">
        <f t="shared" si="6"/>
        <v>25</v>
      </c>
      <c r="F30" s="4"/>
      <c r="G30" s="4">
        <v>25</v>
      </c>
      <c r="H30" s="4"/>
      <c r="I30" s="4"/>
      <c r="J30" s="4"/>
      <c r="K30" s="7">
        <f t="shared" si="7"/>
        <v>100</v>
      </c>
      <c r="L30" s="4"/>
      <c r="M30" s="4">
        <v>22.75</v>
      </c>
      <c r="N30" s="4">
        <v>68</v>
      </c>
      <c r="O30" s="4">
        <v>55</v>
      </c>
      <c r="P30" s="4">
        <v>50</v>
      </c>
      <c r="Q30" s="12">
        <f t="shared" si="8"/>
        <v>0.748</v>
      </c>
    </row>
    <row r="31" spans="1:17">
      <c r="A31" s="16"/>
      <c r="B31" s="18"/>
      <c r="C31" s="7" t="s">
        <v>44</v>
      </c>
      <c r="D31" s="8">
        <v>5</v>
      </c>
      <c r="E31" s="4">
        <f t="shared" si="6"/>
        <v>25</v>
      </c>
      <c r="F31" s="4"/>
      <c r="G31" s="4"/>
      <c r="H31" s="4">
        <v>25</v>
      </c>
      <c r="I31" s="4"/>
      <c r="J31" s="4"/>
      <c r="K31" s="7">
        <f t="shared" si="7"/>
        <v>125</v>
      </c>
      <c r="L31" s="4"/>
      <c r="M31" s="4">
        <v>22.75</v>
      </c>
      <c r="N31" s="4">
        <v>68</v>
      </c>
      <c r="O31" s="4">
        <v>55</v>
      </c>
      <c r="P31" s="4">
        <v>50</v>
      </c>
      <c r="Q31" s="12">
        <f t="shared" si="8"/>
        <v>0.93500000000000005</v>
      </c>
    </row>
    <row r="32" spans="1:17">
      <c r="A32" s="16"/>
      <c r="B32" s="18"/>
      <c r="C32" s="7" t="s">
        <v>45</v>
      </c>
      <c r="D32" s="8">
        <v>4</v>
      </c>
      <c r="E32" s="4">
        <f t="shared" si="6"/>
        <v>25</v>
      </c>
      <c r="F32" s="4"/>
      <c r="G32" s="4"/>
      <c r="H32" s="4"/>
      <c r="I32" s="4">
        <v>25</v>
      </c>
      <c r="J32" s="4"/>
      <c r="K32" s="7">
        <f t="shared" si="7"/>
        <v>100</v>
      </c>
      <c r="L32" s="4"/>
      <c r="M32" s="4">
        <v>22.75</v>
      </c>
      <c r="N32" s="4">
        <v>68</v>
      </c>
      <c r="O32" s="4">
        <v>55</v>
      </c>
      <c r="P32" s="4">
        <v>50</v>
      </c>
      <c r="Q32" s="12">
        <f t="shared" si="8"/>
        <v>0.748</v>
      </c>
    </row>
    <row r="33" spans="1:17">
      <c r="A33" s="16"/>
      <c r="B33" s="18"/>
      <c r="C33" s="7" t="s">
        <v>46</v>
      </c>
      <c r="D33" s="8">
        <v>3</v>
      </c>
      <c r="E33" s="4">
        <f t="shared" si="6"/>
        <v>25</v>
      </c>
      <c r="F33" s="4"/>
      <c r="G33" s="4"/>
      <c r="H33" s="4"/>
      <c r="I33" s="4"/>
      <c r="J33" s="4">
        <v>25</v>
      </c>
      <c r="K33" s="7">
        <f t="shared" si="7"/>
        <v>75</v>
      </c>
      <c r="L33" s="4"/>
      <c r="M33" s="4">
        <v>22.75</v>
      </c>
      <c r="N33" s="4">
        <v>68</v>
      </c>
      <c r="O33" s="4">
        <v>55</v>
      </c>
      <c r="P33" s="4">
        <v>50</v>
      </c>
      <c r="Q33" s="12">
        <f t="shared" si="8"/>
        <v>0.56100000000000005</v>
      </c>
    </row>
    <row r="34" spans="1:17">
      <c r="A34" s="16"/>
      <c r="B34" s="18"/>
      <c r="C34" s="7" t="s">
        <v>47</v>
      </c>
      <c r="D34" s="8">
        <v>1</v>
      </c>
      <c r="E34" s="4">
        <f t="shared" si="6"/>
        <v>25</v>
      </c>
      <c r="F34" s="4">
        <v>15</v>
      </c>
      <c r="G34" s="4"/>
      <c r="H34" s="4"/>
      <c r="I34" s="4">
        <v>5</v>
      </c>
      <c r="J34" s="4">
        <v>5</v>
      </c>
      <c r="K34" s="7">
        <f t="shared" si="7"/>
        <v>25</v>
      </c>
      <c r="L34" s="4"/>
      <c r="M34" s="4">
        <v>22.75</v>
      </c>
      <c r="N34" s="4">
        <v>68</v>
      </c>
      <c r="O34" s="4">
        <v>55</v>
      </c>
      <c r="P34" s="4">
        <v>50</v>
      </c>
      <c r="Q34" s="12">
        <f t="shared" si="8"/>
        <v>0.187</v>
      </c>
    </row>
    <row r="35" spans="1:17">
      <c r="A35" s="16"/>
      <c r="B35" s="18"/>
      <c r="C35" s="7" t="s">
        <v>48</v>
      </c>
      <c r="D35" s="8">
        <v>1</v>
      </c>
      <c r="E35" s="4">
        <f t="shared" si="6"/>
        <v>27</v>
      </c>
      <c r="F35" s="4"/>
      <c r="G35" s="4">
        <v>20</v>
      </c>
      <c r="H35" s="4">
        <v>7</v>
      </c>
      <c r="I35" s="4"/>
      <c r="J35" s="4"/>
      <c r="K35" s="7">
        <f t="shared" si="7"/>
        <v>27</v>
      </c>
      <c r="L35" s="4"/>
      <c r="M35" s="4">
        <v>22.75</v>
      </c>
      <c r="N35" s="4">
        <v>68</v>
      </c>
      <c r="O35" s="4">
        <v>55</v>
      </c>
      <c r="P35" s="4">
        <v>50</v>
      </c>
      <c r="Q35" s="12">
        <f t="shared" si="8"/>
        <v>0.187</v>
      </c>
    </row>
    <row r="36" spans="1:17">
      <c r="A36" s="15" t="s">
        <v>29</v>
      </c>
      <c r="B36" s="15"/>
      <c r="C36" s="15"/>
      <c r="D36" s="10">
        <f>SUM(D29:D35)</f>
        <v>20</v>
      </c>
      <c r="E36" s="11" t="s">
        <v>4</v>
      </c>
      <c r="F36" s="9"/>
      <c r="G36" s="9"/>
      <c r="H36" s="9"/>
      <c r="I36" s="9"/>
      <c r="J36" s="9"/>
      <c r="K36" s="10">
        <f>SUM(K29:K35)</f>
        <v>502</v>
      </c>
      <c r="L36" s="9"/>
      <c r="M36" s="4">
        <f>SUMPRODUCT(D29:D35,M29:M35)</f>
        <v>455</v>
      </c>
      <c r="N36" s="9" t="s">
        <v>30</v>
      </c>
      <c r="O36" s="9"/>
      <c r="P36" s="9"/>
      <c r="Q36" s="12">
        <f>SUM(Q29:Q35)</f>
        <v>3.7399999999999993</v>
      </c>
    </row>
    <row r="37" spans="1:17">
      <c r="K37" s="19">
        <f>SUM(K36,K24,K12)</f>
        <v>2336</v>
      </c>
    </row>
    <row r="38" spans="1:17">
      <c r="I38" s="2" t="s">
        <v>49</v>
      </c>
    </row>
    <row r="39" spans="1:17">
      <c r="I39" s="2" t="s">
        <v>50</v>
      </c>
    </row>
    <row r="40" spans="1:17">
      <c r="I40" s="2" t="s">
        <v>51</v>
      </c>
    </row>
    <row r="41" spans="1:17">
      <c r="I41" s="2" t="s">
        <v>52</v>
      </c>
    </row>
  </sheetData>
  <mergeCells count="43">
    <mergeCell ref="Q27:Q28"/>
    <mergeCell ref="K27:K28"/>
    <mergeCell ref="L3:L4"/>
    <mergeCell ref="L15:L16"/>
    <mergeCell ref="L27:L28"/>
    <mergeCell ref="M3:M4"/>
    <mergeCell ref="M15:M16"/>
    <mergeCell ref="M27:M28"/>
    <mergeCell ref="C27:C28"/>
    <mergeCell ref="D3:D4"/>
    <mergeCell ref="D15:D16"/>
    <mergeCell ref="D27:D28"/>
    <mergeCell ref="E3:E4"/>
    <mergeCell ref="E15:E16"/>
    <mergeCell ref="E27:E28"/>
    <mergeCell ref="A24:C24"/>
    <mergeCell ref="F27:J27"/>
    <mergeCell ref="N27:P27"/>
    <mergeCell ref="A36:C36"/>
    <mergeCell ref="A3:A4"/>
    <mergeCell ref="A5:A11"/>
    <mergeCell ref="A15:A16"/>
    <mergeCell ref="A17:A23"/>
    <mergeCell ref="A27:A28"/>
    <mergeCell ref="A29:A35"/>
    <mergeCell ref="B3:B4"/>
    <mergeCell ref="B5:B11"/>
    <mergeCell ref="B15:B16"/>
    <mergeCell ref="B17:B23"/>
    <mergeCell ref="B27:B28"/>
    <mergeCell ref="B29:B35"/>
    <mergeCell ref="A1:Q1"/>
    <mergeCell ref="F3:J3"/>
    <mergeCell ref="N3:P3"/>
    <mergeCell ref="A12:C12"/>
    <mergeCell ref="F15:J15"/>
    <mergeCell ref="N15:P15"/>
    <mergeCell ref="C3:C4"/>
    <mergeCell ref="C15:C16"/>
    <mergeCell ref="K3:K4"/>
    <mergeCell ref="K15:K16"/>
    <mergeCell ref="Q3:Q4"/>
    <mergeCell ref="Q15:Q16"/>
  </mergeCells>
  <pageMargins left="0.39305555555555599" right="0.39305555555555599" top="1" bottom="1" header="0.5" footer="0.5"/>
  <pageSetup paperSize="256" scale="7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opLeftCell="A31" workbookViewId="0">
      <selection activeCell="H44" sqref="H44"/>
    </sheetView>
  </sheetViews>
  <sheetFormatPr defaultColWidth="9" defaultRowHeight="15"/>
  <cols>
    <col min="1" max="1" width="13" style="2" customWidth="1"/>
    <col min="2" max="2" width="8.28515625" style="2" customWidth="1"/>
    <col min="3" max="3" width="9" style="2"/>
    <col min="4" max="4" width="6" style="2" customWidth="1"/>
    <col min="5" max="5" width="9" style="2"/>
    <col min="6" max="10" width="6.140625" style="2" customWidth="1"/>
    <col min="11" max="11" width="9" style="2"/>
    <col min="12" max="13" width="6.28515625" style="2" customWidth="1"/>
    <col min="14" max="16" width="5.7109375" style="2" customWidth="1"/>
    <col min="17" max="17" width="7.5703125" style="2" customWidth="1"/>
    <col min="18" max="16384" width="9" style="2"/>
  </cols>
  <sheetData>
    <row r="1" spans="1:17" s="1" customFormat="1" ht="39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1" customFormat="1" ht="6.9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1" customFormat="1" ht="14.25">
      <c r="A3" s="14" t="s">
        <v>1</v>
      </c>
      <c r="B3" s="14" t="s">
        <v>2</v>
      </c>
      <c r="C3" s="14" t="s">
        <v>3</v>
      </c>
      <c r="D3" s="14" t="s">
        <v>4</v>
      </c>
      <c r="E3" s="16" t="s">
        <v>5</v>
      </c>
      <c r="F3" s="14" t="s">
        <v>6</v>
      </c>
      <c r="G3" s="14"/>
      <c r="H3" s="14"/>
      <c r="I3" s="14"/>
      <c r="J3" s="14"/>
      <c r="K3" s="16" t="s">
        <v>7</v>
      </c>
      <c r="L3" s="14" t="s">
        <v>8</v>
      </c>
      <c r="M3" s="14" t="s">
        <v>9</v>
      </c>
      <c r="N3" s="14" t="s">
        <v>10</v>
      </c>
      <c r="O3" s="14"/>
      <c r="P3" s="14"/>
      <c r="Q3" s="16" t="s">
        <v>11</v>
      </c>
    </row>
    <row r="4" spans="1:17" s="1" customFormat="1" ht="14.25">
      <c r="A4" s="14"/>
      <c r="B4" s="14"/>
      <c r="C4" s="14"/>
      <c r="D4" s="14"/>
      <c r="E4" s="16"/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16"/>
      <c r="L4" s="14"/>
      <c r="M4" s="14"/>
      <c r="N4" s="4" t="s">
        <v>17</v>
      </c>
      <c r="O4" s="4" t="s">
        <v>18</v>
      </c>
      <c r="P4" s="4" t="s">
        <v>19</v>
      </c>
      <c r="Q4" s="16"/>
    </row>
    <row r="5" spans="1:17" s="1" customFormat="1" ht="17.100000000000001" customHeight="1">
      <c r="A5" s="16" t="s">
        <v>20</v>
      </c>
      <c r="B5" s="17" t="s">
        <v>21</v>
      </c>
      <c r="C5" s="5" t="s">
        <v>22</v>
      </c>
      <c r="D5" s="6">
        <v>5</v>
      </c>
      <c r="E5" s="4">
        <f t="shared" ref="E5:E11" si="0">SUM(F5:J5)</f>
        <v>25</v>
      </c>
      <c r="F5" s="4">
        <v>25</v>
      </c>
      <c r="G5" s="4"/>
      <c r="H5" s="4"/>
      <c r="I5" s="4"/>
      <c r="J5" s="4"/>
      <c r="K5" s="7">
        <f t="shared" ref="K5:K11" si="1">D5*E5</f>
        <v>125</v>
      </c>
      <c r="L5" s="4"/>
      <c r="M5" s="4">
        <v>22.75</v>
      </c>
      <c r="N5" s="4">
        <v>68</v>
      </c>
      <c r="O5" s="4">
        <v>55</v>
      </c>
      <c r="P5" s="4">
        <v>50</v>
      </c>
      <c r="Q5" s="12">
        <f t="shared" ref="Q5:Q11" si="2">D5*N5*O5*P5/1000000</f>
        <v>0.93500000000000005</v>
      </c>
    </row>
    <row r="6" spans="1:17" s="1" customFormat="1" ht="17.100000000000001" customHeight="1">
      <c r="A6" s="16"/>
      <c r="B6" s="18"/>
      <c r="C6" s="5" t="s">
        <v>23</v>
      </c>
      <c r="D6" s="6">
        <v>9</v>
      </c>
      <c r="E6" s="4">
        <f t="shared" si="0"/>
        <v>25</v>
      </c>
      <c r="F6" s="4"/>
      <c r="G6" s="4">
        <v>25</v>
      </c>
      <c r="H6" s="4"/>
      <c r="I6" s="4"/>
      <c r="J6" s="4"/>
      <c r="K6" s="7">
        <f t="shared" si="1"/>
        <v>225</v>
      </c>
      <c r="L6" s="4"/>
      <c r="M6" s="4">
        <v>22.75</v>
      </c>
      <c r="N6" s="4">
        <v>68</v>
      </c>
      <c r="O6" s="4">
        <v>55</v>
      </c>
      <c r="P6" s="4">
        <v>50</v>
      </c>
      <c r="Q6" s="12">
        <f t="shared" si="2"/>
        <v>1.6830000000000001</v>
      </c>
    </row>
    <row r="7" spans="1:17" s="1" customFormat="1" ht="17.100000000000001" customHeight="1">
      <c r="A7" s="16"/>
      <c r="B7" s="18"/>
      <c r="C7" s="5" t="s">
        <v>24</v>
      </c>
      <c r="D7" s="6">
        <v>10</v>
      </c>
      <c r="E7" s="4">
        <f t="shared" si="0"/>
        <v>25</v>
      </c>
      <c r="F7" s="4"/>
      <c r="G7" s="4"/>
      <c r="H7" s="4">
        <v>25</v>
      </c>
      <c r="I7" s="4"/>
      <c r="J7" s="4"/>
      <c r="K7" s="7">
        <f t="shared" si="1"/>
        <v>250</v>
      </c>
      <c r="L7" s="4"/>
      <c r="M7" s="4">
        <v>22.75</v>
      </c>
      <c r="N7" s="4">
        <v>68</v>
      </c>
      <c r="O7" s="4">
        <v>55</v>
      </c>
      <c r="P7" s="4">
        <v>50</v>
      </c>
      <c r="Q7" s="12">
        <f t="shared" si="2"/>
        <v>1.87</v>
      </c>
    </row>
    <row r="8" spans="1:17" s="1" customFormat="1" ht="17.100000000000001" customHeight="1">
      <c r="A8" s="16"/>
      <c r="B8" s="18"/>
      <c r="C8" s="7" t="s">
        <v>25</v>
      </c>
      <c r="D8" s="8">
        <v>8</v>
      </c>
      <c r="E8" s="4">
        <f t="shared" si="0"/>
        <v>25</v>
      </c>
      <c r="F8" s="4"/>
      <c r="G8" s="4"/>
      <c r="H8" s="4"/>
      <c r="I8" s="4">
        <v>25</v>
      </c>
      <c r="J8" s="4"/>
      <c r="K8" s="7">
        <f t="shared" si="1"/>
        <v>200</v>
      </c>
      <c r="L8" s="4"/>
      <c r="M8" s="4">
        <v>22.75</v>
      </c>
      <c r="N8" s="4">
        <v>68</v>
      </c>
      <c r="O8" s="4">
        <v>55</v>
      </c>
      <c r="P8" s="4">
        <v>50</v>
      </c>
      <c r="Q8" s="12">
        <f t="shared" si="2"/>
        <v>1.496</v>
      </c>
    </row>
    <row r="9" spans="1:17" s="1" customFormat="1" ht="17.100000000000001" customHeight="1">
      <c r="A9" s="16"/>
      <c r="B9" s="18"/>
      <c r="C9" s="7" t="s">
        <v>26</v>
      </c>
      <c r="D9" s="8">
        <v>6</v>
      </c>
      <c r="E9" s="4">
        <f t="shared" si="0"/>
        <v>25</v>
      </c>
      <c r="F9" s="4"/>
      <c r="G9" s="4"/>
      <c r="H9" s="4"/>
      <c r="I9" s="4"/>
      <c r="J9" s="4">
        <v>25</v>
      </c>
      <c r="K9" s="7">
        <f t="shared" si="1"/>
        <v>150</v>
      </c>
      <c r="L9" s="4"/>
      <c r="M9" s="4">
        <v>22.75</v>
      </c>
      <c r="N9" s="4">
        <v>68</v>
      </c>
      <c r="O9" s="4">
        <v>55</v>
      </c>
      <c r="P9" s="4">
        <v>50</v>
      </c>
      <c r="Q9" s="12">
        <f t="shared" si="2"/>
        <v>1.1220000000000001</v>
      </c>
    </row>
    <row r="10" spans="1:17" s="1" customFormat="1" ht="17.100000000000001" customHeight="1">
      <c r="A10" s="16"/>
      <c r="B10" s="18"/>
      <c r="C10" s="7" t="s">
        <v>27</v>
      </c>
      <c r="D10" s="8">
        <v>1</v>
      </c>
      <c r="E10" s="4">
        <f t="shared" si="0"/>
        <v>22</v>
      </c>
      <c r="F10" s="4">
        <v>4</v>
      </c>
      <c r="G10" s="4"/>
      <c r="H10" s="4">
        <v>10</v>
      </c>
      <c r="I10" s="4">
        <v>8</v>
      </c>
      <c r="J10" s="4"/>
      <c r="K10" s="7">
        <f t="shared" si="1"/>
        <v>22</v>
      </c>
      <c r="L10" s="4"/>
      <c r="M10" s="4">
        <v>22.75</v>
      </c>
      <c r="N10" s="4">
        <v>68</v>
      </c>
      <c r="O10" s="4">
        <v>55</v>
      </c>
      <c r="P10" s="4">
        <v>50</v>
      </c>
      <c r="Q10" s="12">
        <f t="shared" si="2"/>
        <v>0.187</v>
      </c>
    </row>
    <row r="11" spans="1:17" s="1" customFormat="1" ht="17.100000000000001" customHeight="1">
      <c r="A11" s="16"/>
      <c r="B11" s="18"/>
      <c r="C11" s="7" t="s">
        <v>28</v>
      </c>
      <c r="D11" s="8">
        <v>1</v>
      </c>
      <c r="E11" s="4">
        <f t="shared" si="0"/>
        <v>24</v>
      </c>
      <c r="F11" s="4"/>
      <c r="G11" s="4">
        <v>14</v>
      </c>
      <c r="H11" s="4"/>
      <c r="I11" s="4"/>
      <c r="J11" s="4">
        <v>10</v>
      </c>
      <c r="K11" s="7">
        <f t="shared" si="1"/>
        <v>24</v>
      </c>
      <c r="L11" s="4"/>
      <c r="M11" s="4">
        <v>22.75</v>
      </c>
      <c r="N11" s="4">
        <v>68</v>
      </c>
      <c r="O11" s="4">
        <v>55</v>
      </c>
      <c r="P11" s="4">
        <v>50</v>
      </c>
      <c r="Q11" s="12">
        <f t="shared" si="2"/>
        <v>0.187</v>
      </c>
    </row>
    <row r="12" spans="1:17" s="1" customFormat="1" ht="21.95" customHeight="1">
      <c r="A12" s="15" t="s">
        <v>29</v>
      </c>
      <c r="B12" s="15"/>
      <c r="C12" s="15"/>
      <c r="D12" s="10">
        <f>SUM(D5:D11)</f>
        <v>40</v>
      </c>
      <c r="E12" s="11" t="s">
        <v>4</v>
      </c>
      <c r="F12" s="9"/>
      <c r="G12" s="9"/>
      <c r="H12" s="9"/>
      <c r="I12" s="9"/>
      <c r="J12" s="9"/>
      <c r="K12" s="10">
        <f>SUM(K5:K11)</f>
        <v>996</v>
      </c>
      <c r="L12" s="9"/>
      <c r="M12" s="4">
        <f>SUMPRODUCT(D5:D11,M5:M11)</f>
        <v>910</v>
      </c>
      <c r="N12" s="9" t="s">
        <v>30</v>
      </c>
      <c r="O12" s="9"/>
      <c r="P12" s="9"/>
      <c r="Q12" s="12">
        <f>SUM(Q5:Q11)</f>
        <v>7.48</v>
      </c>
    </row>
    <row r="15" spans="1:17">
      <c r="A15" s="14" t="s">
        <v>1</v>
      </c>
      <c r="B15" s="14" t="s">
        <v>2</v>
      </c>
      <c r="C15" s="14" t="s">
        <v>3</v>
      </c>
      <c r="D15" s="14" t="s">
        <v>4</v>
      </c>
      <c r="E15" s="16" t="s">
        <v>5</v>
      </c>
      <c r="F15" s="14" t="s">
        <v>6</v>
      </c>
      <c r="G15" s="14"/>
      <c r="H15" s="14"/>
      <c r="I15" s="14"/>
      <c r="J15" s="14"/>
      <c r="K15" s="16" t="s">
        <v>7</v>
      </c>
      <c r="L15" s="14" t="s">
        <v>8</v>
      </c>
      <c r="M15" s="14" t="s">
        <v>9</v>
      </c>
      <c r="N15" s="14" t="s">
        <v>10</v>
      </c>
      <c r="O15" s="14"/>
      <c r="P15" s="14"/>
      <c r="Q15" s="16" t="s">
        <v>11</v>
      </c>
    </row>
    <row r="16" spans="1:17">
      <c r="A16" s="14"/>
      <c r="B16" s="14"/>
      <c r="C16" s="14"/>
      <c r="D16" s="14"/>
      <c r="E16" s="16"/>
      <c r="F16" s="4" t="s">
        <v>12</v>
      </c>
      <c r="G16" s="4" t="s">
        <v>13</v>
      </c>
      <c r="H16" s="4" t="s">
        <v>14</v>
      </c>
      <c r="I16" s="4" t="s">
        <v>15</v>
      </c>
      <c r="J16" s="4" t="s">
        <v>16</v>
      </c>
      <c r="K16" s="16"/>
      <c r="L16" s="14"/>
      <c r="M16" s="14"/>
      <c r="N16" s="4" t="s">
        <v>17</v>
      </c>
      <c r="O16" s="4" t="s">
        <v>18</v>
      </c>
      <c r="P16" s="4" t="s">
        <v>19</v>
      </c>
      <c r="Q16" s="16"/>
    </row>
    <row r="17" spans="1:17">
      <c r="A17" s="16" t="s">
        <v>31</v>
      </c>
      <c r="B17" s="17" t="s">
        <v>32</v>
      </c>
      <c r="C17" s="5" t="s">
        <v>53</v>
      </c>
      <c r="D17" s="6">
        <v>3</v>
      </c>
      <c r="E17" s="4">
        <f>SUM(F17:J17)</f>
        <v>25</v>
      </c>
      <c r="F17" s="4">
        <v>25</v>
      </c>
      <c r="G17" s="4"/>
      <c r="H17" s="4"/>
      <c r="I17" s="4"/>
      <c r="J17" s="4"/>
      <c r="K17" s="7">
        <f>D17*E17</f>
        <v>75</v>
      </c>
      <c r="L17" s="4"/>
      <c r="M17" s="4">
        <v>22.75</v>
      </c>
      <c r="N17" s="4">
        <v>68</v>
      </c>
      <c r="O17" s="4">
        <v>55</v>
      </c>
      <c r="P17" s="4">
        <v>50</v>
      </c>
      <c r="Q17" s="12">
        <f>D17*N17*O17*P17/1000000</f>
        <v>0.56100000000000005</v>
      </c>
    </row>
    <row r="18" spans="1:17">
      <c r="A18" s="16"/>
      <c r="B18" s="18"/>
      <c r="C18" s="7" t="s">
        <v>54</v>
      </c>
      <c r="D18" s="8">
        <v>1</v>
      </c>
      <c r="E18" s="4">
        <f t="shared" ref="E18:E28" si="3">SUM(F18:J18)</f>
        <v>25</v>
      </c>
      <c r="F18" s="4">
        <v>25</v>
      </c>
      <c r="G18" s="4"/>
      <c r="H18" s="4"/>
      <c r="I18" s="4"/>
      <c r="J18" s="4"/>
      <c r="K18" s="7">
        <f t="shared" ref="K18:K28" si="4">D18*E18</f>
        <v>25</v>
      </c>
      <c r="L18" s="4"/>
      <c r="M18" s="4">
        <v>22.75</v>
      </c>
      <c r="N18" s="4">
        <v>68</v>
      </c>
      <c r="O18" s="4">
        <v>55</v>
      </c>
      <c r="P18" s="4">
        <v>50</v>
      </c>
      <c r="Q18" s="12">
        <f t="shared" ref="Q18:Q28" si="5">D18*N18*O18*P18/1000000</f>
        <v>0.187</v>
      </c>
    </row>
    <row r="19" spans="1:17">
      <c r="A19" s="16"/>
      <c r="B19" s="18"/>
      <c r="C19" s="5" t="s">
        <v>55</v>
      </c>
      <c r="D19" s="6">
        <v>7</v>
      </c>
      <c r="E19" s="4">
        <f t="shared" si="3"/>
        <v>25</v>
      </c>
      <c r="F19" s="4"/>
      <c r="G19" s="4">
        <v>25</v>
      </c>
      <c r="H19" s="4"/>
      <c r="I19" s="4"/>
      <c r="J19" s="4"/>
      <c r="K19" s="7">
        <f t="shared" si="4"/>
        <v>175</v>
      </c>
      <c r="L19" s="4"/>
      <c r="M19" s="4">
        <v>22.75</v>
      </c>
      <c r="N19" s="4">
        <v>68</v>
      </c>
      <c r="O19" s="4">
        <v>55</v>
      </c>
      <c r="P19" s="4">
        <v>50</v>
      </c>
      <c r="Q19" s="12">
        <f t="shared" si="5"/>
        <v>1.3089999999999999</v>
      </c>
    </row>
    <row r="20" spans="1:17">
      <c r="A20" s="16"/>
      <c r="B20" s="18"/>
      <c r="C20" s="7" t="s">
        <v>56</v>
      </c>
      <c r="D20" s="8">
        <v>1</v>
      </c>
      <c r="E20" s="4">
        <f t="shared" si="3"/>
        <v>25</v>
      </c>
      <c r="F20" s="4"/>
      <c r="G20" s="4">
        <v>25</v>
      </c>
      <c r="H20" s="4"/>
      <c r="I20" s="4"/>
      <c r="J20" s="4"/>
      <c r="K20" s="7">
        <f t="shared" si="4"/>
        <v>25</v>
      </c>
      <c r="L20" s="4"/>
      <c r="M20" s="4">
        <v>22.75</v>
      </c>
      <c r="N20" s="4">
        <v>68</v>
      </c>
      <c r="O20" s="4">
        <v>55</v>
      </c>
      <c r="P20" s="4">
        <v>50</v>
      </c>
      <c r="Q20" s="12">
        <f t="shared" si="5"/>
        <v>0.187</v>
      </c>
    </row>
    <row r="21" spans="1:17">
      <c r="A21" s="16"/>
      <c r="B21" s="18"/>
      <c r="C21" s="5" t="s">
        <v>57</v>
      </c>
      <c r="D21" s="6">
        <v>5</v>
      </c>
      <c r="E21" s="4">
        <f t="shared" si="3"/>
        <v>25</v>
      </c>
      <c r="F21" s="4"/>
      <c r="G21" s="4"/>
      <c r="H21" s="4">
        <v>25</v>
      </c>
      <c r="I21" s="4"/>
      <c r="J21" s="4"/>
      <c r="K21" s="7">
        <f t="shared" si="4"/>
        <v>125</v>
      </c>
      <c r="L21" s="4"/>
      <c r="M21" s="4">
        <v>22.75</v>
      </c>
      <c r="N21" s="4">
        <v>68</v>
      </c>
      <c r="O21" s="4">
        <v>55</v>
      </c>
      <c r="P21" s="4">
        <v>50</v>
      </c>
      <c r="Q21" s="12">
        <f t="shared" si="5"/>
        <v>0.93500000000000005</v>
      </c>
    </row>
    <row r="22" spans="1:17">
      <c r="A22" s="16"/>
      <c r="B22" s="18"/>
      <c r="C22" s="7" t="s">
        <v>58</v>
      </c>
      <c r="D22" s="8">
        <v>3</v>
      </c>
      <c r="E22" s="4">
        <f t="shared" si="3"/>
        <v>25</v>
      </c>
      <c r="F22" s="4"/>
      <c r="G22" s="4"/>
      <c r="H22" s="4">
        <v>25</v>
      </c>
      <c r="I22" s="4"/>
      <c r="J22" s="4"/>
      <c r="K22" s="7">
        <f t="shared" si="4"/>
        <v>75</v>
      </c>
      <c r="L22" s="4"/>
      <c r="M22" s="4">
        <v>22.75</v>
      </c>
      <c r="N22" s="4">
        <v>68</v>
      </c>
      <c r="O22" s="4">
        <v>55</v>
      </c>
      <c r="P22" s="4">
        <v>50</v>
      </c>
      <c r="Q22" s="12">
        <f t="shared" si="5"/>
        <v>0.56100000000000005</v>
      </c>
    </row>
    <row r="23" spans="1:17">
      <c r="A23" s="16"/>
      <c r="B23" s="18"/>
      <c r="C23" s="5" t="s">
        <v>59</v>
      </c>
      <c r="D23" s="6">
        <v>3</v>
      </c>
      <c r="E23" s="4">
        <f t="shared" si="3"/>
        <v>25</v>
      </c>
      <c r="F23" s="4"/>
      <c r="G23" s="4"/>
      <c r="H23" s="4"/>
      <c r="I23" s="4">
        <v>25</v>
      </c>
      <c r="J23" s="4"/>
      <c r="K23" s="7">
        <f t="shared" si="4"/>
        <v>75</v>
      </c>
      <c r="L23" s="4"/>
      <c r="M23" s="4">
        <v>22.75</v>
      </c>
      <c r="N23" s="4">
        <v>68</v>
      </c>
      <c r="O23" s="4">
        <v>55</v>
      </c>
      <c r="P23" s="4">
        <v>50</v>
      </c>
      <c r="Q23" s="12">
        <f t="shared" si="5"/>
        <v>0.56100000000000005</v>
      </c>
    </row>
    <row r="24" spans="1:17">
      <c r="A24" s="16"/>
      <c r="B24" s="18"/>
      <c r="C24" s="7" t="s">
        <v>60</v>
      </c>
      <c r="D24" s="8">
        <v>4</v>
      </c>
      <c r="E24" s="4">
        <f t="shared" si="3"/>
        <v>25</v>
      </c>
      <c r="F24" s="4"/>
      <c r="G24" s="4"/>
      <c r="H24" s="4"/>
      <c r="I24" s="4">
        <v>25</v>
      </c>
      <c r="J24" s="4"/>
      <c r="K24" s="7">
        <f t="shared" si="4"/>
        <v>100</v>
      </c>
      <c r="L24" s="4"/>
      <c r="M24" s="4">
        <v>22.75</v>
      </c>
      <c r="N24" s="4">
        <v>68</v>
      </c>
      <c r="O24" s="4">
        <v>55</v>
      </c>
      <c r="P24" s="4">
        <v>50</v>
      </c>
      <c r="Q24" s="12">
        <f t="shared" si="5"/>
        <v>0.748</v>
      </c>
    </row>
    <row r="25" spans="1:17">
      <c r="A25" s="16"/>
      <c r="B25" s="18"/>
      <c r="C25" s="5" t="s">
        <v>61</v>
      </c>
      <c r="D25" s="6">
        <v>3</v>
      </c>
      <c r="E25" s="4">
        <f t="shared" si="3"/>
        <v>25</v>
      </c>
      <c r="F25" s="4"/>
      <c r="G25" s="4"/>
      <c r="H25" s="4"/>
      <c r="I25" s="4"/>
      <c r="J25" s="4">
        <v>25</v>
      </c>
      <c r="K25" s="7">
        <f t="shared" si="4"/>
        <v>75</v>
      </c>
      <c r="L25" s="4"/>
      <c r="M25" s="4">
        <v>22.75</v>
      </c>
      <c r="N25" s="4">
        <v>68</v>
      </c>
      <c r="O25" s="4">
        <v>55</v>
      </c>
      <c r="P25" s="4">
        <v>50</v>
      </c>
      <c r="Q25" s="12">
        <f t="shared" si="5"/>
        <v>0.56100000000000005</v>
      </c>
    </row>
    <row r="26" spans="1:17">
      <c r="A26" s="16"/>
      <c r="B26" s="18"/>
      <c r="C26" s="7" t="s">
        <v>62</v>
      </c>
      <c r="D26" s="8">
        <v>2</v>
      </c>
      <c r="E26" s="4">
        <f t="shared" si="3"/>
        <v>25</v>
      </c>
      <c r="F26" s="4"/>
      <c r="G26" s="4"/>
      <c r="H26" s="4"/>
      <c r="I26" s="4"/>
      <c r="J26" s="4">
        <v>25</v>
      </c>
      <c r="K26" s="7">
        <f t="shared" si="4"/>
        <v>50</v>
      </c>
      <c r="L26" s="4"/>
      <c r="M26" s="4">
        <v>22.75</v>
      </c>
      <c r="N26" s="4">
        <v>68</v>
      </c>
      <c r="O26" s="4">
        <v>55</v>
      </c>
      <c r="P26" s="4">
        <v>50</v>
      </c>
      <c r="Q26" s="12">
        <f t="shared" si="5"/>
        <v>0.374</v>
      </c>
    </row>
    <row r="27" spans="1:17">
      <c r="A27" s="16"/>
      <c r="B27" s="18"/>
      <c r="C27" s="7" t="s">
        <v>38</v>
      </c>
      <c r="D27" s="8">
        <v>1</v>
      </c>
      <c r="E27" s="4">
        <f t="shared" si="3"/>
        <v>20</v>
      </c>
      <c r="F27" s="4">
        <v>9</v>
      </c>
      <c r="G27" s="4">
        <v>2</v>
      </c>
      <c r="H27" s="4"/>
      <c r="I27" s="4"/>
      <c r="J27" s="4">
        <v>9</v>
      </c>
      <c r="K27" s="7">
        <f t="shared" si="4"/>
        <v>20</v>
      </c>
      <c r="L27" s="4"/>
      <c r="M27" s="4">
        <v>22.75</v>
      </c>
      <c r="N27" s="4">
        <v>68</v>
      </c>
      <c r="O27" s="4">
        <v>55</v>
      </c>
      <c r="P27" s="4">
        <v>50</v>
      </c>
      <c r="Q27" s="12">
        <f t="shared" si="5"/>
        <v>0.187</v>
      </c>
    </row>
    <row r="28" spans="1:17">
      <c r="A28" s="16"/>
      <c r="B28" s="18"/>
      <c r="C28" s="7" t="s">
        <v>39</v>
      </c>
      <c r="D28" s="8">
        <v>1</v>
      </c>
      <c r="E28" s="4">
        <f t="shared" si="3"/>
        <v>18</v>
      </c>
      <c r="F28" s="4"/>
      <c r="G28" s="4"/>
      <c r="H28" s="4">
        <v>18</v>
      </c>
      <c r="I28" s="4"/>
      <c r="J28" s="4"/>
      <c r="K28" s="7">
        <f t="shared" si="4"/>
        <v>18</v>
      </c>
      <c r="L28" s="4"/>
      <c r="M28" s="4">
        <v>22.75</v>
      </c>
      <c r="N28" s="4">
        <v>68</v>
      </c>
      <c r="O28" s="4">
        <v>55</v>
      </c>
      <c r="P28" s="4">
        <v>50</v>
      </c>
      <c r="Q28" s="12">
        <f t="shared" si="5"/>
        <v>0.187</v>
      </c>
    </row>
    <row r="29" spans="1:17">
      <c r="A29" s="15" t="s">
        <v>29</v>
      </c>
      <c r="B29" s="15"/>
      <c r="C29" s="15"/>
      <c r="D29" s="10">
        <f>SUM(D17:D28)</f>
        <v>34</v>
      </c>
      <c r="E29" s="11" t="s">
        <v>4</v>
      </c>
      <c r="F29" s="9"/>
      <c r="G29" s="9"/>
      <c r="H29" s="9"/>
      <c r="I29" s="9"/>
      <c r="J29" s="9"/>
      <c r="K29" s="10">
        <f>SUM(K17:K28)</f>
        <v>838</v>
      </c>
      <c r="L29" s="9"/>
      <c r="M29" s="4">
        <f>SUMPRODUCT(D17:D28,M17:M28)</f>
        <v>773.5</v>
      </c>
      <c r="N29" s="9" t="s">
        <v>30</v>
      </c>
      <c r="O29" s="9"/>
      <c r="P29" s="9"/>
      <c r="Q29" s="12">
        <f>SUM(Q17:Q28)</f>
        <v>6.3580000000000005</v>
      </c>
    </row>
    <row r="32" spans="1:17">
      <c r="A32" s="14" t="s">
        <v>1</v>
      </c>
      <c r="B32" s="14" t="s">
        <v>2</v>
      </c>
      <c r="C32" s="14" t="s">
        <v>3</v>
      </c>
      <c r="D32" s="14" t="s">
        <v>4</v>
      </c>
      <c r="E32" s="16" t="s">
        <v>5</v>
      </c>
      <c r="F32" s="14" t="s">
        <v>6</v>
      </c>
      <c r="G32" s="14"/>
      <c r="H32" s="14"/>
      <c r="I32" s="14"/>
      <c r="J32" s="14"/>
      <c r="K32" s="16" t="s">
        <v>7</v>
      </c>
      <c r="L32" s="14" t="s">
        <v>8</v>
      </c>
      <c r="M32" s="14" t="s">
        <v>9</v>
      </c>
      <c r="N32" s="14" t="s">
        <v>10</v>
      </c>
      <c r="O32" s="14"/>
      <c r="P32" s="14"/>
      <c r="Q32" s="16" t="s">
        <v>11</v>
      </c>
    </row>
    <row r="33" spans="1:17">
      <c r="A33" s="14"/>
      <c r="B33" s="14"/>
      <c r="C33" s="14"/>
      <c r="D33" s="14"/>
      <c r="E33" s="16"/>
      <c r="F33" s="4" t="s">
        <v>12</v>
      </c>
      <c r="G33" s="4" t="s">
        <v>13</v>
      </c>
      <c r="H33" s="4" t="s">
        <v>14</v>
      </c>
      <c r="I33" s="4" t="s">
        <v>15</v>
      </c>
      <c r="J33" s="4" t="s">
        <v>16</v>
      </c>
      <c r="K33" s="16"/>
      <c r="L33" s="14"/>
      <c r="M33" s="14"/>
      <c r="N33" s="4" t="s">
        <v>17</v>
      </c>
      <c r="O33" s="4" t="s">
        <v>18</v>
      </c>
      <c r="P33" s="4" t="s">
        <v>19</v>
      </c>
      <c r="Q33" s="16"/>
    </row>
    <row r="34" spans="1:17">
      <c r="A34" s="16" t="s">
        <v>40</v>
      </c>
      <c r="B34" s="17" t="s">
        <v>41</v>
      </c>
      <c r="C34" s="5" t="s">
        <v>63</v>
      </c>
      <c r="D34" s="6">
        <v>1</v>
      </c>
      <c r="E34" s="4">
        <f>SUM(F34:J34)</f>
        <v>25</v>
      </c>
      <c r="F34" s="4">
        <v>25</v>
      </c>
      <c r="G34" s="4"/>
      <c r="H34" s="4"/>
      <c r="I34" s="4"/>
      <c r="J34" s="4"/>
      <c r="K34" s="7">
        <f>D34*E34</f>
        <v>25</v>
      </c>
      <c r="L34" s="4"/>
      <c r="M34" s="4">
        <v>22.75</v>
      </c>
      <c r="N34" s="4">
        <v>68</v>
      </c>
      <c r="O34" s="4">
        <v>55</v>
      </c>
      <c r="P34" s="4">
        <v>50</v>
      </c>
      <c r="Q34" s="12">
        <f>D34*N34*O34*P34/1000000</f>
        <v>0.187</v>
      </c>
    </row>
    <row r="35" spans="1:17">
      <c r="A35" s="16"/>
      <c r="B35" s="18"/>
      <c r="C35" s="7" t="s">
        <v>64</v>
      </c>
      <c r="D35" s="8">
        <v>1</v>
      </c>
      <c r="E35" s="4">
        <f t="shared" ref="E35:E43" si="6">SUM(F35:J35)</f>
        <v>25</v>
      </c>
      <c r="F35" s="4">
        <v>25</v>
      </c>
      <c r="G35" s="4"/>
      <c r="H35" s="4"/>
      <c r="I35" s="4"/>
      <c r="J35" s="4"/>
      <c r="K35" s="7">
        <f t="shared" ref="K35:K43" si="7">D35*E35</f>
        <v>25</v>
      </c>
      <c r="L35" s="4"/>
      <c r="M35" s="4">
        <v>22.75</v>
      </c>
      <c r="N35" s="4">
        <v>68</v>
      </c>
      <c r="O35" s="4">
        <v>55</v>
      </c>
      <c r="P35" s="4">
        <v>50</v>
      </c>
      <c r="Q35" s="12">
        <f t="shared" ref="Q35:Q43" si="8">D35*N35*O35*P35/1000000</f>
        <v>0.187</v>
      </c>
    </row>
    <row r="36" spans="1:17">
      <c r="A36" s="16"/>
      <c r="B36" s="18"/>
      <c r="C36" s="5" t="s">
        <v>43</v>
      </c>
      <c r="D36" s="6">
        <v>4</v>
      </c>
      <c r="E36" s="4">
        <f t="shared" si="6"/>
        <v>25</v>
      </c>
      <c r="F36" s="4"/>
      <c r="G36" s="4">
        <v>25</v>
      </c>
      <c r="H36" s="4"/>
      <c r="I36" s="4"/>
      <c r="J36" s="4"/>
      <c r="K36" s="7">
        <f t="shared" si="7"/>
        <v>100</v>
      </c>
      <c r="L36" s="4"/>
      <c r="M36" s="4">
        <v>22.75</v>
      </c>
      <c r="N36" s="4">
        <v>68</v>
      </c>
      <c r="O36" s="4">
        <v>55</v>
      </c>
      <c r="P36" s="4">
        <v>50</v>
      </c>
      <c r="Q36" s="12">
        <f t="shared" si="8"/>
        <v>0.748</v>
      </c>
    </row>
    <row r="37" spans="1:17">
      <c r="A37" s="16"/>
      <c r="B37" s="18"/>
      <c r="C37" s="5" t="s">
        <v>65</v>
      </c>
      <c r="D37" s="6">
        <v>2</v>
      </c>
      <c r="E37" s="4">
        <f t="shared" si="6"/>
        <v>25</v>
      </c>
      <c r="F37" s="4"/>
      <c r="G37" s="4"/>
      <c r="H37" s="4">
        <v>25</v>
      </c>
      <c r="I37" s="4"/>
      <c r="J37" s="4"/>
      <c r="K37" s="7">
        <f t="shared" si="7"/>
        <v>50</v>
      </c>
      <c r="L37" s="4"/>
      <c r="M37" s="4">
        <v>22.75</v>
      </c>
      <c r="N37" s="4">
        <v>68</v>
      </c>
      <c r="O37" s="4">
        <v>55</v>
      </c>
      <c r="P37" s="4">
        <v>50</v>
      </c>
      <c r="Q37" s="12">
        <f t="shared" si="8"/>
        <v>0.374</v>
      </c>
    </row>
    <row r="38" spans="1:17">
      <c r="A38" s="16"/>
      <c r="B38" s="18"/>
      <c r="C38" s="7" t="s">
        <v>66</v>
      </c>
      <c r="D38" s="8">
        <v>3</v>
      </c>
      <c r="E38" s="4">
        <f t="shared" si="6"/>
        <v>25</v>
      </c>
      <c r="F38" s="4"/>
      <c r="G38" s="4"/>
      <c r="H38" s="4">
        <v>25</v>
      </c>
      <c r="I38" s="4"/>
      <c r="J38" s="4"/>
      <c r="K38" s="7">
        <f t="shared" si="7"/>
        <v>75</v>
      </c>
      <c r="L38" s="4"/>
      <c r="M38" s="4">
        <v>22.75</v>
      </c>
      <c r="N38" s="4">
        <v>68</v>
      </c>
      <c r="O38" s="4">
        <v>55</v>
      </c>
      <c r="P38" s="4">
        <v>50</v>
      </c>
      <c r="Q38" s="12">
        <f t="shared" si="8"/>
        <v>0.56100000000000005</v>
      </c>
    </row>
    <row r="39" spans="1:17">
      <c r="A39" s="16"/>
      <c r="B39" s="18"/>
      <c r="C39" s="5" t="s">
        <v>56</v>
      </c>
      <c r="D39" s="6">
        <v>1</v>
      </c>
      <c r="E39" s="4">
        <f t="shared" si="6"/>
        <v>25</v>
      </c>
      <c r="F39" s="4"/>
      <c r="G39" s="4"/>
      <c r="H39" s="4"/>
      <c r="I39" s="4">
        <v>25</v>
      </c>
      <c r="J39" s="4"/>
      <c r="K39" s="7">
        <f t="shared" si="7"/>
        <v>25</v>
      </c>
      <c r="L39" s="4"/>
      <c r="M39" s="4">
        <v>22.75</v>
      </c>
      <c r="N39" s="4">
        <v>68</v>
      </c>
      <c r="O39" s="4">
        <v>55</v>
      </c>
      <c r="P39" s="4">
        <v>50</v>
      </c>
      <c r="Q39" s="12">
        <f t="shared" si="8"/>
        <v>0.187</v>
      </c>
    </row>
    <row r="40" spans="1:17">
      <c r="A40" s="16"/>
      <c r="B40" s="18"/>
      <c r="C40" s="7" t="s">
        <v>67</v>
      </c>
      <c r="D40" s="8">
        <v>3</v>
      </c>
      <c r="E40" s="4">
        <f t="shared" si="6"/>
        <v>25</v>
      </c>
      <c r="F40" s="4"/>
      <c r="G40" s="4"/>
      <c r="H40" s="4"/>
      <c r="I40" s="4">
        <v>25</v>
      </c>
      <c r="J40" s="4"/>
      <c r="K40" s="7">
        <f t="shared" si="7"/>
        <v>75</v>
      </c>
      <c r="L40" s="4"/>
      <c r="M40" s="4">
        <v>22.75</v>
      </c>
      <c r="N40" s="4">
        <v>68</v>
      </c>
      <c r="O40" s="4">
        <v>55</v>
      </c>
      <c r="P40" s="4">
        <v>50</v>
      </c>
      <c r="Q40" s="12">
        <f t="shared" si="8"/>
        <v>0.56100000000000005</v>
      </c>
    </row>
    <row r="41" spans="1:17">
      <c r="A41" s="16"/>
      <c r="B41" s="18"/>
      <c r="C41" s="7" t="s">
        <v>46</v>
      </c>
      <c r="D41" s="8">
        <v>3</v>
      </c>
      <c r="E41" s="4">
        <f t="shared" si="6"/>
        <v>25</v>
      </c>
      <c r="F41" s="4"/>
      <c r="G41" s="4"/>
      <c r="H41" s="4"/>
      <c r="I41" s="4"/>
      <c r="J41" s="4">
        <v>25</v>
      </c>
      <c r="K41" s="7">
        <f t="shared" si="7"/>
        <v>75</v>
      </c>
      <c r="L41" s="4"/>
      <c r="M41" s="4">
        <v>22.75</v>
      </c>
      <c r="N41" s="4">
        <v>68</v>
      </c>
      <c r="O41" s="4">
        <v>55</v>
      </c>
      <c r="P41" s="4">
        <v>50</v>
      </c>
      <c r="Q41" s="12">
        <f t="shared" si="8"/>
        <v>0.56100000000000005</v>
      </c>
    </row>
    <row r="42" spans="1:17">
      <c r="A42" s="16"/>
      <c r="B42" s="18"/>
      <c r="C42" s="7" t="s">
        <v>47</v>
      </c>
      <c r="D42" s="8">
        <v>1</v>
      </c>
      <c r="E42" s="4">
        <f t="shared" si="6"/>
        <v>25</v>
      </c>
      <c r="F42" s="4">
        <v>15</v>
      </c>
      <c r="G42" s="4"/>
      <c r="H42" s="4"/>
      <c r="I42" s="4">
        <v>5</v>
      </c>
      <c r="J42" s="4">
        <v>5</v>
      </c>
      <c r="K42" s="7">
        <f t="shared" si="7"/>
        <v>25</v>
      </c>
      <c r="L42" s="4"/>
      <c r="M42" s="4">
        <v>22.75</v>
      </c>
      <c r="N42" s="4">
        <v>68</v>
      </c>
      <c r="O42" s="4">
        <v>55</v>
      </c>
      <c r="P42" s="4">
        <v>50</v>
      </c>
      <c r="Q42" s="12">
        <f t="shared" si="8"/>
        <v>0.187</v>
      </c>
    </row>
    <row r="43" spans="1:17">
      <c r="A43" s="16"/>
      <c r="B43" s="18"/>
      <c r="C43" s="7" t="s">
        <v>48</v>
      </c>
      <c r="D43" s="8">
        <v>1</v>
      </c>
      <c r="E43" s="4">
        <f t="shared" si="6"/>
        <v>27</v>
      </c>
      <c r="F43" s="4"/>
      <c r="G43" s="4">
        <v>20</v>
      </c>
      <c r="H43" s="4">
        <v>7</v>
      </c>
      <c r="I43" s="4"/>
      <c r="J43" s="4"/>
      <c r="K43" s="7">
        <f t="shared" si="7"/>
        <v>27</v>
      </c>
      <c r="L43" s="4"/>
      <c r="M43" s="4">
        <v>22.75</v>
      </c>
      <c r="N43" s="4">
        <v>68</v>
      </c>
      <c r="O43" s="4">
        <v>55</v>
      </c>
      <c r="P43" s="4">
        <v>50</v>
      </c>
      <c r="Q43" s="12">
        <f t="shared" si="8"/>
        <v>0.187</v>
      </c>
    </row>
    <row r="44" spans="1:17">
      <c r="A44" s="15" t="s">
        <v>29</v>
      </c>
      <c r="B44" s="15"/>
      <c r="C44" s="15"/>
      <c r="D44" s="10">
        <f>SUM(D34:D43)</f>
        <v>20</v>
      </c>
      <c r="E44" s="11" t="s">
        <v>4</v>
      </c>
      <c r="F44" s="9"/>
      <c r="G44" s="9"/>
      <c r="H44" s="9"/>
      <c r="I44" s="9"/>
      <c r="J44" s="9"/>
      <c r="K44" s="10">
        <f>SUM(K34:K43)</f>
        <v>502</v>
      </c>
      <c r="L44" s="9"/>
      <c r="M44" s="4">
        <f>SUMPRODUCT(D34:D43,M34:M43)</f>
        <v>455</v>
      </c>
      <c r="N44" s="9" t="s">
        <v>30</v>
      </c>
      <c r="O44" s="9"/>
      <c r="P44" s="9"/>
      <c r="Q44" s="12">
        <f>SUM(Q34:Q43)</f>
        <v>3.7399999999999993</v>
      </c>
    </row>
    <row r="46" spans="1:17">
      <c r="I46" s="2" t="s">
        <v>49</v>
      </c>
    </row>
    <row r="47" spans="1:17">
      <c r="I47" s="2" t="s">
        <v>50</v>
      </c>
    </row>
    <row r="48" spans="1:17">
      <c r="I48" s="2" t="s">
        <v>51</v>
      </c>
    </row>
    <row r="49" spans="9:9">
      <c r="I49" s="2" t="s">
        <v>52</v>
      </c>
    </row>
  </sheetData>
  <mergeCells count="43">
    <mergeCell ref="Q32:Q33"/>
    <mergeCell ref="K32:K33"/>
    <mergeCell ref="L3:L4"/>
    <mergeCell ref="L15:L16"/>
    <mergeCell ref="L32:L33"/>
    <mergeCell ref="M3:M4"/>
    <mergeCell ref="M15:M16"/>
    <mergeCell ref="M32:M33"/>
    <mergeCell ref="C32:C33"/>
    <mergeCell ref="D3:D4"/>
    <mergeCell ref="D15:D16"/>
    <mergeCell ref="D32:D33"/>
    <mergeCell ref="E3:E4"/>
    <mergeCell ref="E15:E16"/>
    <mergeCell ref="E32:E33"/>
    <mergeCell ref="A29:C29"/>
    <mergeCell ref="F32:J32"/>
    <mergeCell ref="N32:P32"/>
    <mergeCell ref="A44:C44"/>
    <mergeCell ref="A3:A4"/>
    <mergeCell ref="A5:A11"/>
    <mergeCell ref="A15:A16"/>
    <mergeCell ref="A17:A28"/>
    <mergeCell ref="A32:A33"/>
    <mergeCell ref="A34:A43"/>
    <mergeCell ref="B3:B4"/>
    <mergeCell ref="B5:B11"/>
    <mergeCell ref="B15:B16"/>
    <mergeCell ref="B17:B28"/>
    <mergeCell ref="B32:B33"/>
    <mergeCell ref="B34:B43"/>
    <mergeCell ref="A1:Q1"/>
    <mergeCell ref="F3:J3"/>
    <mergeCell ref="N3:P3"/>
    <mergeCell ref="A12:C12"/>
    <mergeCell ref="F15:J15"/>
    <mergeCell ref="N15:P15"/>
    <mergeCell ref="C3:C4"/>
    <mergeCell ref="C15:C16"/>
    <mergeCell ref="K3:K4"/>
    <mergeCell ref="K15:K16"/>
    <mergeCell ref="Q3:Q4"/>
    <mergeCell ref="Q15:Q16"/>
  </mergeCells>
  <pageMargins left="0.39305555555555599" right="0.39305555555555599" top="1" bottom="1" header="0.5" footer="0.5"/>
  <pageSetup paperSize="256" scale="78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Dators</cp:lastModifiedBy>
  <dcterms:created xsi:type="dcterms:W3CDTF">2021-08-18T13:09:00Z</dcterms:created>
  <dcterms:modified xsi:type="dcterms:W3CDTF">2025-04-15T08:23:30Z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C6394AB2E2F44956941AC8D7A22C2DAB</vt:lpwstr>
  </property>
  <property fmtid="{D5CDD505-2E9C-101B-9397-08002B2CF9AE}" pid="3" name="KSOProductBuildVer">
    <vt:lpwstr>2052-11.1.0.11830</vt:lpwstr>
  </property>
</Properties>
</file>